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onaldPC\Desktop\"/>
    </mc:Choice>
  </mc:AlternateContent>
  <xr:revisionPtr revIDLastSave="0" documentId="13_ncr:1_{A1FE8E0A-D6A3-46CA-8A0E-2BB41F424579}" xr6:coauthVersionLast="47" xr6:coauthVersionMax="47" xr10:uidLastSave="{00000000-0000-0000-0000-000000000000}"/>
  <bookViews>
    <workbookView xWindow="-98" yWindow="-98" windowWidth="21795" windowHeight="12975" xr2:uid="{00000000-000D-0000-FFFF-FFFF00000000}"/>
  </bookViews>
  <sheets>
    <sheet name="כתב כמויות למילוי על ידי המציע"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I58" i="1"/>
  <c r="I59" i="1"/>
  <c r="K59" i="1" s="1"/>
  <c r="I57" i="1"/>
  <c r="K57" i="1" s="1"/>
  <c r="G42" i="1" l="1"/>
  <c r="I25" i="1"/>
  <c r="K25" i="1" s="1"/>
  <c r="I21" i="1" l="1"/>
  <c r="K21" i="1" s="1"/>
  <c r="I22" i="1"/>
  <c r="K22" i="1" s="1"/>
  <c r="I23" i="1"/>
  <c r="K23" i="1" s="1"/>
  <c r="I24" i="1"/>
  <c r="K24" i="1" s="1"/>
  <c r="I18" i="1"/>
  <c r="K18" i="1" s="1"/>
  <c r="I55" i="1" l="1"/>
  <c r="K55" i="1" s="1"/>
  <c r="I54" i="1"/>
  <c r="K54" i="1" s="1"/>
  <c r="I53" i="1"/>
  <c r="K53" i="1" s="1"/>
  <c r="I52" i="1"/>
  <c r="K52" i="1" s="1"/>
  <c r="I51" i="1"/>
  <c r="K51" i="1" s="1"/>
  <c r="I50" i="1"/>
  <c r="K50" i="1" s="1"/>
  <c r="I56" i="1"/>
  <c r="K56" i="1" s="1"/>
  <c r="I49" i="1"/>
  <c r="K49" i="1" s="1"/>
  <c r="I48" i="1"/>
  <c r="K48" i="1" s="1"/>
  <c r="I47" i="1"/>
  <c r="K47" i="1" s="1"/>
  <c r="I46" i="1"/>
  <c r="K46" i="1" s="1"/>
  <c r="I45" i="1"/>
  <c r="K45" i="1" s="1"/>
  <c r="I43" i="1"/>
  <c r="K43" i="1" s="1"/>
  <c r="I40" i="1"/>
  <c r="K40" i="1" s="1"/>
  <c r="I39" i="1"/>
  <c r="K39" i="1" s="1"/>
  <c r="I38" i="1"/>
  <c r="K38" i="1" s="1"/>
  <c r="I37" i="1"/>
  <c r="K37" i="1" s="1"/>
  <c r="K36" i="1"/>
  <c r="I35" i="1"/>
  <c r="K35" i="1" s="1"/>
  <c r="I34" i="1"/>
  <c r="K34" i="1" s="1"/>
  <c r="I33" i="1"/>
  <c r="K33" i="1" s="1"/>
  <c r="I32" i="1"/>
  <c r="K32" i="1" s="1"/>
  <c r="I31" i="1"/>
  <c r="K31" i="1" s="1"/>
  <c r="I19" i="1"/>
  <c r="K19" i="1" s="1"/>
  <c r="I29" i="1"/>
  <c r="K29" i="1" s="1"/>
  <c r="I28" i="1"/>
  <c r="I27" i="1"/>
  <c r="K27" i="1" s="1"/>
  <c r="I17" i="1"/>
  <c r="K17" i="1" s="1"/>
  <c r="I16" i="1"/>
  <c r="K16" i="1" s="1"/>
  <c r="I15" i="1"/>
  <c r="K15" i="1" s="1"/>
  <c r="I13" i="1"/>
  <c r="K13" i="1" s="1"/>
  <c r="I10" i="1"/>
  <c r="K10" i="1" s="1"/>
  <c r="K28" i="1" l="1"/>
  <c r="I9" i="1"/>
  <c r="K9" i="1" s="1"/>
  <c r="I14" i="1"/>
  <c r="K14" i="1" s="1"/>
  <c r="I11" i="1"/>
  <c r="K11" i="1" s="1"/>
  <c r="I8" i="1"/>
  <c r="I42" i="1"/>
  <c r="K42" i="1" s="1"/>
  <c r="K8" i="1" l="1"/>
  <c r="K61" i="1" s="1"/>
  <c r="I61" i="1"/>
  <c r="E61" i="1" s="1"/>
</calcChain>
</file>

<file path=xl/sharedStrings.xml><?xml version="1.0" encoding="utf-8"?>
<sst xmlns="http://schemas.openxmlformats.org/spreadsheetml/2006/main" count="206" uniqueCount="133">
  <si>
    <t>כתב כמויות להגשה</t>
  </si>
  <si>
    <t>מס"ד</t>
  </si>
  <si>
    <t>יצרן ודגם / שוו"ע</t>
  </si>
  <si>
    <t>יחידת מידה</t>
  </si>
  <si>
    <t>AcuSense, IR-60M</t>
  </si>
  <si>
    <t>מכלול</t>
  </si>
  <si>
    <t>מצלמת צינור 4 מגה עדשה משתנה 2.8- 12</t>
  </si>
  <si>
    <t>DS-2CD2643G2-IZS</t>
  </si>
  <si>
    <t>מצלמת צינור 8 מגה עדשה קבועה 2.8/4</t>
  </si>
  <si>
    <t>מצלמת אנליטיקה עדשה 8 - 32 משתנה חשמלית</t>
  </si>
  <si>
    <t>מצלמת אנליטיקה</t>
  </si>
  <si>
    <r>
      <rPr>
        <sz val="11"/>
        <rFont val="Aptos Narrow"/>
      </rPr>
      <t>iDS-2CD7A46G0/</t>
    </r>
    <r>
      <rPr>
        <b/>
        <i/>
        <sz val="11"/>
        <color rgb="FFFF0000"/>
        <rFont val="Aptos Narrow"/>
      </rPr>
      <t>P</t>
    </r>
    <r>
      <rPr>
        <sz val="11"/>
        <rFont val="Aptos Narrow"/>
      </rPr>
      <t>-IZHS(8-32)</t>
    </r>
  </si>
  <si>
    <t>-</t>
  </si>
  <si>
    <t>Auto Tracking</t>
  </si>
  <si>
    <t>מצלמה ממונעת 4 מגה PTZ זום אופטי 45</t>
  </si>
  <si>
    <t>DS-2DF7C445IXR-AEL(T5)</t>
  </si>
  <si>
    <t>שרתים ומחשוב</t>
  </si>
  <si>
    <t>שרת ניהול</t>
  </si>
  <si>
    <t>השרת יסופק עם רכיבים חדשים ומקוריים, מצורף מפרט כולל אישור רכש לפריט ממפיץ מורשה בלבד.</t>
  </si>
  <si>
    <t>Dell PowerEdge R760</t>
  </si>
  <si>
    <t>שרת הקלטה להקלטה מקומית NVR 32 ערוצים</t>
  </si>
  <si>
    <t>תוספת כונן קשיח בנפח 4TB מסוג HDD, המיועד לשרת או מחשב, מותאם לעבודה רציפה 24/7 להקלטת וידאו</t>
  </si>
  <si>
    <t>WD43PURZ</t>
  </si>
  <si>
    <t>תוספת כונן קשיח בנפח 8TB מסוג HDD, המיועד לשרת או מחשב, מותאם לעבודה רציפה 24/7 להקלטת וידאו</t>
  </si>
  <si>
    <t>WD84PURZ</t>
  </si>
  <si>
    <t>מחשב קליינט  לניהול מערכות המוקד</t>
  </si>
  <si>
    <t>אל-פסק וגיבוי חשמל</t>
  </si>
  <si>
    <t>אל פסק 1000VA</t>
  </si>
  <si>
    <t>ADVICE</t>
  </si>
  <si>
    <t>אל פסק 2000VA</t>
  </si>
  <si>
    <t>אל פסק 3000VA  במסד</t>
  </si>
  <si>
    <t xml:space="preserve">מכלול מצברים 100 אמפר </t>
  </si>
  <si>
    <t>תוכנה, רישוי ועבודות הנדסיות</t>
  </si>
  <si>
    <t>רישיון בסיס מערכת ניהול וידיאו VMS</t>
  </si>
  <si>
    <t>תוכנת ניהול הווידאו, תאפשר ניהול ריכוזי של מצלמות IP בפרוטוקולים סטנדרטיים, צפייה, הקלטה, גיבוי ואחזור, כולל ממשק GIS להצגת מצלמות על גבי מפה, ניהול משתמשים והרשאות מתקדם, הפקת התרעות בזמן אמת, תמיכה בממשק ווב ונייד, אינטגרציה עם מערכות צד שלישי (בקרת כניסה, שו"ב, אנליטיקה), יכולות אבטחה והצפנה, ניהול רישיונות, ותמיכה בהרחבה עתידית לפי צרכי הלקוח.</t>
  </si>
  <si>
    <t>רישיון ערוץ LPR</t>
  </si>
  <si>
    <t>על פי מפרט מצורף כולל מסך עכבר ומקלדת</t>
  </si>
  <si>
    <t>Dell Precision 3660 Tower</t>
  </si>
  <si>
    <t>מחשב טאבלט מוקשח</t>
  </si>
  <si>
    <t xml:space="preserve">תואם למערכת </t>
  </si>
  <si>
    <t>Panasonic</t>
  </si>
  <si>
    <t>תקשורת ותשתיות</t>
  </si>
  <si>
    <t>הנחת תשתית תקשורת חוץ מבוססת כבל CAT 7 מסוכך בתצורת NYY, להנחה בצנרת תת־קרקעית או לקבורה ישירה, באורך של עד 40 מטר, כולל פריסה, חיזוק מכני, חיווט ובדיקות תקינות בתום ההתקנה.</t>
  </si>
  <si>
    <t>הנחת תשתית תקשורת חוץ מבוססת כבל CAT 7 מסוכך בתצורת NYY, להנחה בצנרת תת־קרקעית או לקבורה ישירה, באורך של עד 40 מטר, כולל פריסה, חיזוק מכני, חיווט, בדיקות תקינות בתום ההתקנה, וחיבורי קצה מלאים בשני הצדדים (Keystone או Patch Panel), בהתאם לדרישות האתר. הכבל עומד בתקן ISO/IEC 11801 Class F, כולל סיכוך S/FTP מלא לתמיכה במהירויות של עד 10Gbps, ועמיד בפני הפרעות אלקטרומגנטיות (EMC) ותנאי סביבה חיצוניים לפי תקני IEC 61156-5 ו-EN 50173.</t>
  </si>
  <si>
    <t>Teldor CAT7 S/FTP NYY Outdoor</t>
  </si>
  <si>
    <t>הנחת תשתית תקשורת חוץ מבוססת כבל CAT 7 מסוכך בתצורת NYY, להנחה בצנרת תת־קרקעית או לקבורה ישירה, באורך של עד 90 מטר, כולל פריסה, חיזוק מכני, חיווט ובדיקות תקינות בתום ההתקנה.</t>
  </si>
  <si>
    <t>צינור שרשורי P/G 3/4"  PVC</t>
  </si>
  <si>
    <t xml:space="preserve">שרשור מתכתי כולל פיטנינגים ואביזרי התקנה </t>
  </si>
  <si>
    <t>מטר</t>
  </si>
  <si>
    <t xml:space="preserve">אספקה והתקנת פנל שערות בגובה 1U, לפתחי ניהול כבלים בארון 19", גוף מתכת עם מברשת פלסטית למעבר כבלים מסודר, צבע שחור (RAL 9005), </t>
  </si>
  <si>
    <t>דגם של RIT / Rittal / Panduit או שווה ערך</t>
  </si>
  <si>
    <t>פאנל תקשורת RJ45 מוצק – 24/48 פורטים קבועים תואם CAT6A/CAT7</t>
  </si>
  <si>
    <t>אספקה והתקנת פאנל ניתוב מוצק RJ45 24‑פורטים (1U, 19") מבית RiT – דגם R6011000 PatchView⁺, תואם Keystone (SMARTen/CLASSix), כוללות תושבת ניהול כבלים אחורית וסימון פורטים שקוף, תואם תקני ANSI/TIA‑568‑C.2, ISO/IEC 11801 ו‑RoHS, כולל אפשרות לשילוב keystone STP/UTP CAT6A/CAT7</t>
  </si>
  <si>
    <t>RiT Patch Panel 24-Port Shielded CAT6A</t>
  </si>
  <si>
    <t>אספקה והתקנה של מערכת קישור אלחוטי גמ"מ בקיבולת של 1Gbps  דו-כיווני סימטרי, המערכת תכלול את כל הרכיבים הדרושים להתקנה ולהפעלה מלאה בשטח עד 2 ק''מ</t>
  </si>
  <si>
    <t>אספקה והתקנה של מערכת קישור אלחוטי בתחום גלי מילימטר (גמ"מ) בקיבולת של 1Gbps דו-כיווני (Full Duplex). המערכת תכלול זוג יחידות שידור/קליטה (ODU), אנטנות בקוטר 1ft, מתאמים, כבלים, מחברים, מגיני נחשול, זרועות התקנה, ציוד PoE, וביצוע כל עבודות ההתקנה והחיווט הנדרשות עד הפעלה מלאה ובדיקת תקינות באתר הלקוח. המערכת תעמוד בתקנים הרלוונטיים, כולל תקן IP-67 לעמידות בתנאי חוץ ותקני משרד התקשורת הישראלי. המחיר הכולל לכלל הרכיבים, ההתקנה, וההפעלה מוערך בטווח של 2,000 עד 2,800 דולר ליחידה (לפני מע״מ), כולל כל הציוד, כוח אדם, בדיקות סופיות ואחריות יצרן. עם סיום ההתקנה, על הקבלן להציג דוח מדידה של עוצמת קליטת הקישור האלחוטי (RSSI) בפועל, הכולל את ערך העוצמה שהתקבל ואת איכות הקישור, וזאת כתנאי לאישור סופי של ההתקנה.</t>
  </si>
  <si>
    <t>EH710TX</t>
  </si>
  <si>
    <t>מודם סלולרי /5G4G</t>
  </si>
  <si>
    <t>Teltonika RUTX50</t>
  </si>
  <si>
    <t xml:space="preserve">מסד תקשורת ושרתים מסוג Indoor Rack בגובה 20U ובעומק 100 ס"מ, כולל מנעולי בריח קדמי ואחורי עם שני מפתחות, ארבעה חיבורי Tamper, בקר מובנה להעברת התראות מערכת, ויחידת מאווררים מובנית לאוורור אקטיבי ולפיזור חום תקני.
</t>
  </si>
  <si>
    <t>מתגים</t>
  </si>
  <si>
    <t>יחידה</t>
  </si>
  <si>
    <t>מתג רשת 16 פורט POE</t>
  </si>
  <si>
    <t>מתג רשת תעשייתי 8 פורט POE</t>
  </si>
  <si>
    <t>מסך תצוגה מקצועי בגודל 55 אינץ' מדגם LG 55VM5J-H, ברזולוציית Full HD, בטכנולוגיית IPS עם בהירות של 500 ניט, מותאם לעבודה רציפה 24/7. המסך כולל שוליים אולטרה-צרים בעובי משולב של 0.44 מ"מ להתקנה בקיר וידיאו (Video Wall), ותומך בשרשור אות (Daisy Chain) ב-DisplayPort. כולל כניסות HDMI, DP, DVI-D, שליטה דרך RS-232 ו-LAN, ותואם לתוכנות ניהול תצוגה של LG</t>
  </si>
  <si>
    <t>LG LG 55VM5J-H</t>
  </si>
  <si>
    <t xml:space="preserve">מתקן קיר וידיאו מקצועי עם מנגנון Pop‑Out </t>
  </si>
  <si>
    <t>B‑TECH BT8312</t>
  </si>
  <si>
    <t>כבל HDMI אקטיבי אופטי באורך 10 מטר עם ראש פריק</t>
  </si>
  <si>
    <t>ATEN VE781010</t>
  </si>
  <si>
    <t>מסך תצוגה קעור בגודל 34 אינץ</t>
  </si>
  <si>
    <t>מקלדת ועכבר אלחוטי</t>
  </si>
  <si>
    <t>כרטיס זכרון 256GB</t>
  </si>
  <si>
    <t>קונזולה 3 מטר</t>
  </si>
  <si>
    <t>שילוט כולל נוסח ולוגו</t>
  </si>
  <si>
    <t>חיבור חשמל למעגל קיים  ע''י חשמלאי</t>
  </si>
  <si>
    <t>מתקן למניעת טיפוס על עמוד</t>
  </si>
  <si>
    <t>כבל חשמל 2.5X3</t>
  </si>
  <si>
    <t>פירוט</t>
  </si>
  <si>
    <r>
      <t>34WR55QK-B</t>
    </r>
    <r>
      <rPr>
        <sz val="11"/>
        <rFont val="Aptos Narrow"/>
        <family val="2"/>
        <scheme val="minor"/>
      </rPr>
      <t xml:space="preserve"> </t>
    </r>
  </si>
  <si>
    <t>DELL OR LG</t>
  </si>
  <si>
    <t>TOP1000</t>
  </si>
  <si>
    <t>אספקה והתקנה מסך 55 אינץ' ייעודי לקיר וידיאו 0.44MM B2B</t>
  </si>
  <si>
    <t>MICROSOFT 550</t>
  </si>
  <si>
    <t>MONOBAT</t>
  </si>
  <si>
    <t>יום עבודה מנוף סל עבודה באישור חריג  היועץ</t>
  </si>
  <si>
    <t>מערכת גיבוי מתח DC</t>
  </si>
  <si>
    <t>ארון תקני להתקנה חיצונית בהתאם לדרישות בזק, במידות 800×600×300 מ"מ, כולל דלת עם ידית נעילה, פלטת גב מתכתית, חיישן TAMPER ומערכת גיבוי UPS חיצונית בהספק 1KVA עם מצברים מקומיים לאספקת גיבוי של 4 שעות כולל נורות בקרה</t>
  </si>
  <si>
    <t>ארון תקני להתקנה חיצונית בהתאם לדרישות בזק, במידות 800×600×300 מ"מ, כולל דלת עם ידית נעילה, פלטת גב מתכתית, חיישן TAMPER ומערכת גיבוי להפעלה מתאורת רחוב במקומות ללא חשמל קבוע, כולל מצברים במפרט ובקיבולת בהתאם לדרישות האתר כולל נורות בקרה</t>
  </si>
  <si>
    <t>מחיר מירבי</t>
  </si>
  <si>
    <t>כמות מוערכת</t>
  </si>
  <si>
    <t xml:space="preserve">סה"כ לפני הנחה </t>
  </si>
  <si>
    <t>אחוז הנחה</t>
  </si>
  <si>
    <t>סה"כ לאחר הנחה</t>
  </si>
  <si>
    <t xml:space="preserve">שילוט עם מחזיר אור בגודל 60*80 כולל התקנה </t>
  </si>
  <si>
    <t>כולל התקנה וחיבור</t>
  </si>
  <si>
    <t xml:space="preserve">בקוטר 70 ס"מ כולל התקנה </t>
  </si>
  <si>
    <t>שם הפריט (חלק מהמלל מוסתר)</t>
  </si>
  <si>
    <t>מצלמות</t>
  </si>
  <si>
    <t>שרת הקלטה להקלטה מקומית NVR 8 ערוצים כולל אנליטיקה</t>
  </si>
  <si>
    <t>DS-7608NXI-I2/VPro</t>
  </si>
  <si>
    <t>שרת הקלטה מתקדם הכולל 8 ערוצי וידאו עם ממשק PoE פנימי, תומך בזיהוי פנים וניתוח וידאו חכם (AcuSeek), כולל 4 ממשקי SATA פנימיים לתמיכה בכוננים בנפח גבוה, תמיכה ברזולוציית הקלטה של עד 12MP, יכולת דחיסת וידאו H.265+, ממשק HDMI/VGA, יצוא מהיר של חומרים, ואינטגרציה מלאה עם מצלמות IP תואמות בפרוטוקול ONVIF.</t>
  </si>
  <si>
    <t>שרת הקלטה מתקדם התומך בעד 64 ערוצי IP, כולל יכולות ניתוח וידאו חכמות בטכנולוגיית AcuSeek לזיהוי מדויק של בני אדם ורכבים, תמיכה בדחיסת וידאו H.265+/H.265/H.264, שמונה חריצי SATA לאחסון פנימי בנפח גבוה, קצב הקלטה מרבי של עד 576Mbps, תמיכה ברזולוציית הקלטה של עד 12MP, יציאות HDMI ו-VGA להצגה סימולטנית באיכות גבוהה, ניהול גמיש של מצלמות ותאימות מלאה לפרוטוקולי תקשורת סטנדרטיים כגון ONVIF.</t>
  </si>
  <si>
    <t>DS-7732NXI-I4/Vpro</t>
  </si>
  <si>
    <t>רישיון בסיס מערכת היקסנטרל</t>
  </si>
  <si>
    <t>DS-2CD2647G2HT-LIZS</t>
  </si>
  <si>
    <t>COLORVU</t>
  </si>
  <si>
    <t>PLANET  GS-4210-16P2S</t>
  </si>
  <si>
    <t xml:space="preserve"> GS-4210-16P2S</t>
  </si>
  <si>
    <t>ADVICE GIS8P2C240</t>
  </si>
  <si>
    <t>מתג כולל ספק כח</t>
  </si>
  <si>
    <t>כללי</t>
  </si>
  <si>
    <t>הספק מינימלי נדרש: 65W צריכה רציפה, אגירת אנרגיה מינימלית 5kWh, כולל פאנלים סולאריים בהספק מצטבר לפחות 700W, מצברי LiFePO₄, ובקר טעינה MPPT, עם רזרבה תפעולית של 30% לעבודה רציפה בתנאי ישראל.</t>
  </si>
  <si>
    <t>מערכת סולארית להפעלת מצלמות אבטחה 24/7, כולל עמוד נייד/ניתן לניוד</t>
  </si>
  <si>
    <t>רישיון ערוץ וידאו למצלמה למערכת טמ"ס</t>
  </si>
  <si>
    <t>תלוי במערכת ניהול הוידאו</t>
  </si>
  <si>
    <t>סה"כ</t>
  </si>
  <si>
    <t>יחושב בצורה אוטומטית</t>
  </si>
  <si>
    <t>הערות ודגשים:</t>
  </si>
  <si>
    <t>1. המחירים המופיעים במסמך זה הינם בש"ח וללא מע"מ. המע"מ יתווסף כחוק לכל חשבונית לתשלום.</t>
  </si>
  <si>
    <t>2. יצרן ודגם שהוצגו בטבלה - ניתן להציג מוצר שוו"ע כל עוד עונה על כל המרכיבים הטכניים הנדרשים - יש לצרף דף טכני של היצרן במהלך שלב שאלות ההבהרה בהליך המכרזי</t>
  </si>
  <si>
    <t>3. יחידות מידה- בהתאם לפירוט בכל פריט. אם לא צוין אחרת, הפריט יכלול את כל מרכיבי התוכנה, החומרה והתשתית על מנת להתקינו ולהפעילו בצורה תקינה למעט אם נדרש בגינו פיתוח של ממשק ייחודי וייעודי</t>
  </si>
  <si>
    <t>4. משקל לפריט- יוגדר על ידי המזמין או מי מטעמו. הנ"ל לצורך חישוב משוקלל של הצעת המחיר ואינו מהווה התחייבות ו/או כוונה של המזמין לרכוש פריט זה.</t>
  </si>
  <si>
    <t>6. יש להקפיד להגיש אחוז הנחה על כלל הפריטים /שורות- במידה ומציע לא ימלא רובריקה כלשהי מכל סיבה שהיא, תחושב השורה כאילו לא ניתנה הנחה כלל.</t>
  </si>
  <si>
    <t>8. שנת אחריות נוספת (מעבר לשנות האחריות במכרז) החישוב המופיע בכתב הכמויות הינו לצורך השוואת הצעות המכרז ואין בו כדי להצביע על הסכום לתשלום בפועל.. רכש שנת האחריות הנוספת יבוצע בפועל בהתאם לאחוז מסך המערכת הקיימת בפועל.</t>
  </si>
  <si>
    <t>7. במכרז זה אין אחוז הנחה מקסימלי .</t>
  </si>
  <si>
    <t>שנת אחריות נוספת (מעבר ל-3 שנות אחריות מובנות)</t>
  </si>
  <si>
    <t>שנת אחריות נוספות על כל רכיבי המערכת לרבות תוכנה, חומרה, אמצעים וכו'</t>
  </si>
  <si>
    <t>קומפ'</t>
  </si>
  <si>
    <t>מכרז 19/25  לרכש והתקנה של אמצעים טכנולוגיים לאיתור ואכיפה
של השלכת פסולת במרחב הציבורי- ג'סר א זרקא</t>
  </si>
  <si>
    <t xml:space="preserve">העברה של המערכת הסולארית לאתר חדש </t>
  </si>
  <si>
    <t>(כולל העמסה, הובלה, התקנה והפעלה)- כולל את כל הרכיבים הנדרשים להפעלה חדשה של המערכת באתר חדש ברחבי המועצה</t>
  </si>
  <si>
    <t xml:space="preserve">5. עמודת אחוז ההנחה- יש למלא בעמודה זו מספרים בלבד בלא סימן אחוז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</si>
</sst>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Aptos Narrow"/>
      <scheme val="minor"/>
    </font>
    <font>
      <b/>
      <sz val="20"/>
      <name val="Aptos Narrow"/>
    </font>
    <font>
      <b/>
      <sz val="14"/>
      <color rgb="FFFF0000"/>
      <name val="Aptos Narrow"/>
    </font>
    <font>
      <b/>
      <sz val="11"/>
      <name val="Aptos Narrow"/>
    </font>
    <font>
      <sz val="11"/>
      <name val="Aptos Narrow"/>
    </font>
    <font>
      <sz val="11"/>
      <name val="Aptos Narrow"/>
    </font>
    <font>
      <sz val="9"/>
      <color rgb="FF000000"/>
      <name val="Arial"/>
    </font>
    <font>
      <b/>
      <i/>
      <sz val="11"/>
      <color rgb="FFFF0000"/>
      <name val="Aptos Narrow"/>
    </font>
    <font>
      <sz val="11"/>
      <name val="Aptos Narrow"/>
      <family val="2"/>
    </font>
    <font>
      <sz val="11"/>
      <name val="Aptos"/>
      <family val="2"/>
    </font>
    <font>
      <sz val="11"/>
      <name val="Aptos Narrow"/>
      <family val="2"/>
      <scheme val="minor"/>
    </font>
    <font>
      <sz val="9"/>
      <color rgb="FF000000"/>
      <name val="Arial"/>
      <family val="2"/>
    </font>
    <font>
      <b/>
      <sz val="11"/>
      <name val="Aptos Narrow"/>
      <family val="2"/>
    </font>
    <font>
      <sz val="11"/>
      <name val="Aptos Narrow"/>
      <scheme val="minor"/>
    </font>
    <font>
      <u/>
      <sz val="11"/>
      <color theme="10"/>
      <name val="Aptos Narrow"/>
      <family val="2"/>
      <charset val="177"/>
      <scheme val="minor"/>
    </font>
    <font>
      <b/>
      <sz val="11"/>
      <name val="Aptos Narrow"/>
      <family val="2"/>
      <scheme val="minor"/>
    </font>
    <font>
      <b/>
      <sz val="20"/>
      <name val="Aptos Narrow"/>
      <family val="2"/>
    </font>
  </fonts>
  <fills count="8">
    <fill>
      <patternFill patternType="none"/>
    </fill>
    <fill>
      <patternFill patternType="gray125"/>
    </fill>
    <fill>
      <patternFill patternType="solid">
        <fgColor rgb="FF4D94D8"/>
        <bgColor rgb="FF4D94D8"/>
      </patternFill>
    </fill>
    <fill>
      <patternFill patternType="solid">
        <fgColor theme="8" tint="0.79998168889431442"/>
        <bgColor indexed="64"/>
      </patternFill>
    </fill>
    <fill>
      <patternFill patternType="solid">
        <fgColor theme="0"/>
        <bgColor indexed="64"/>
      </patternFill>
    </fill>
    <fill>
      <patternFill patternType="solid">
        <fgColor theme="0"/>
        <bgColor rgb="FFF2F2F2"/>
      </patternFill>
    </fill>
    <fill>
      <patternFill patternType="solid">
        <fgColor theme="5" tint="0.39997558519241921"/>
        <bgColor indexed="64"/>
      </patternFill>
    </fill>
    <fill>
      <patternFill patternType="solid">
        <fgColor theme="6" tint="0.59999389629810485"/>
        <bgColor indexed="64"/>
      </patternFill>
    </fill>
  </fills>
  <borders count="20">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6">
    <xf numFmtId="0" fontId="0" fillId="0" borderId="0"/>
    <xf numFmtId="0" fontId="13" fillId="0" borderId="11"/>
    <xf numFmtId="0" fontId="13" fillId="0" borderId="11"/>
    <xf numFmtId="0" fontId="13" fillId="0" borderId="11"/>
    <xf numFmtId="0" fontId="13" fillId="0" borderId="11"/>
    <xf numFmtId="0" fontId="14" fillId="0" borderId="11" applyNumberFormat="0" applyFill="0" applyBorder="0" applyAlignment="0" applyProtection="0"/>
  </cellStyleXfs>
  <cellXfs count="77">
    <xf numFmtId="0" fontId="0" fillId="0" borderId="0" xfId="0"/>
    <xf numFmtId="0" fontId="3"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49" fontId="5"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4" fillId="0" borderId="6" xfId="1" applyFont="1" applyBorder="1" applyAlignment="1">
      <alignment horizontal="center" vertical="center" wrapText="1"/>
    </xf>
    <xf numFmtId="0" fontId="3" fillId="2" borderId="13" xfId="0"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9" xfId="0" applyNumberFormat="1" applyFont="1" applyBorder="1" applyAlignment="1">
      <alignment horizontal="center" vertical="center"/>
    </xf>
    <xf numFmtId="3" fontId="0" fillId="0" borderId="0" xfId="0" applyNumberFormat="1"/>
    <xf numFmtId="3"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6" fillId="5" borderId="2" xfId="0" applyFont="1" applyFill="1" applyBorder="1" applyAlignment="1">
      <alignment horizontal="center" vertical="center" wrapText="1" readingOrder="1"/>
    </xf>
    <xf numFmtId="3" fontId="4" fillId="4" borderId="4" xfId="0" applyNumberFormat="1" applyFont="1" applyFill="1" applyBorder="1" applyAlignment="1">
      <alignment horizontal="center" vertical="center"/>
    </xf>
    <xf numFmtId="0" fontId="0" fillId="4" borderId="0" xfId="0" applyFill="1"/>
    <xf numFmtId="0" fontId="11" fillId="5" borderId="2" xfId="0" applyFont="1" applyFill="1" applyBorder="1" applyAlignment="1">
      <alignment horizontal="center" vertical="center" wrapText="1" readingOrder="1"/>
    </xf>
    <xf numFmtId="0" fontId="4" fillId="0" borderId="12" xfId="0" applyFont="1" applyBorder="1" applyAlignment="1">
      <alignment horizontal="center" vertical="center" wrapText="1"/>
    </xf>
    <xf numFmtId="3" fontId="4" fillId="0" borderId="12"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49" fontId="8" fillId="0" borderId="8" xfId="0" applyNumberFormat="1" applyFont="1" applyBorder="1" applyAlignment="1">
      <alignment horizontal="center" vertical="center" wrapText="1"/>
    </xf>
    <xf numFmtId="49" fontId="10" fillId="0" borderId="12" xfId="5" applyNumberFormat="1" applyFont="1" applyBorder="1" applyAlignment="1">
      <alignment horizontal="center" vertical="center" wrapText="1"/>
    </xf>
    <xf numFmtId="0" fontId="4" fillId="0" borderId="10" xfId="0" applyFont="1" applyBorder="1" applyAlignment="1">
      <alignment horizontal="center" vertical="center"/>
    </xf>
    <xf numFmtId="0" fontId="8" fillId="0" borderId="10" xfId="0" applyFont="1" applyBorder="1" applyAlignment="1">
      <alignment horizontal="center" vertical="center" wrapText="1"/>
    </xf>
    <xf numFmtId="3" fontId="4" fillId="0" borderId="10" xfId="0" applyNumberFormat="1" applyFont="1" applyBorder="1" applyAlignment="1">
      <alignment horizontal="center" vertical="center"/>
    </xf>
    <xf numFmtId="0" fontId="4" fillId="0" borderId="12" xfId="0" applyFont="1" applyBorder="1" applyAlignment="1">
      <alignment horizontal="center" vertical="center"/>
    </xf>
    <xf numFmtId="0" fontId="8" fillId="0" borderId="12" xfId="0" applyFont="1" applyBorder="1" applyAlignment="1">
      <alignment horizontal="center" vertical="center" wrapText="1"/>
    </xf>
    <xf numFmtId="3" fontId="4" fillId="0" borderId="12" xfId="0" applyNumberFormat="1" applyFont="1" applyBorder="1" applyAlignment="1">
      <alignment horizontal="center" vertical="center" wrapText="1"/>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4" borderId="12" xfId="0" applyFill="1" applyBorder="1" applyAlignment="1">
      <alignment horizontal="center" vertical="center"/>
    </xf>
    <xf numFmtId="4" fontId="0" fillId="4" borderId="12" xfId="0" applyNumberFormat="1" applyFill="1" applyBorder="1" applyAlignment="1">
      <alignment horizontal="center" vertical="center"/>
    </xf>
    <xf numFmtId="0" fontId="9" fillId="0" borderId="11" xfId="0" applyFont="1" applyBorder="1" applyAlignment="1">
      <alignment horizontal="center" vertical="center"/>
    </xf>
    <xf numFmtId="3" fontId="4" fillId="0" borderId="6" xfId="0" applyNumberFormat="1" applyFont="1" applyBorder="1" applyAlignment="1">
      <alignment horizontal="center" vertical="center"/>
    </xf>
    <xf numFmtId="0" fontId="0" fillId="0" borderId="18" xfId="0" applyBorder="1" applyAlignment="1">
      <alignment horizontal="center" vertical="center"/>
    </xf>
    <xf numFmtId="4" fontId="0" fillId="0" borderId="18" xfId="0" applyNumberFormat="1" applyBorder="1" applyAlignment="1">
      <alignment horizontal="center" vertical="center"/>
    </xf>
    <xf numFmtId="3" fontId="10" fillId="0" borderId="12" xfId="0" applyNumberFormat="1" applyFont="1" applyBorder="1" applyAlignment="1">
      <alignment horizontal="center" vertical="center"/>
    </xf>
    <xf numFmtId="3" fontId="0" fillId="0" borderId="12" xfId="0" applyNumberFormat="1" applyBorder="1" applyAlignment="1">
      <alignment horizontal="center" vertical="center"/>
    </xf>
    <xf numFmtId="3" fontId="15" fillId="0" borderId="12" xfId="0" applyNumberFormat="1" applyFont="1" applyBorder="1" applyAlignment="1">
      <alignment horizontal="center"/>
    </xf>
    <xf numFmtId="0" fontId="0" fillId="0" borderId="0" xfId="0" applyAlignment="1">
      <alignment horizontal="right"/>
    </xf>
    <xf numFmtId="3" fontId="0" fillId="0" borderId="0" xfId="0" applyNumberFormat="1" applyAlignment="1">
      <alignment horizontal="right"/>
    </xf>
    <xf numFmtId="0" fontId="0" fillId="7" borderId="0" xfId="0" applyFill="1" applyAlignment="1">
      <alignment horizontal="right"/>
    </xf>
    <xf numFmtId="3" fontId="0" fillId="7" borderId="0" xfId="0" applyNumberFormat="1" applyFill="1" applyAlignment="1">
      <alignment horizontal="right"/>
    </xf>
    <xf numFmtId="0" fontId="0" fillId="0" borderId="0" xfId="0" applyAlignment="1">
      <alignment horizontal="right" readingOrder="2"/>
    </xf>
    <xf numFmtId="0" fontId="10" fillId="0" borderId="0" xfId="0" applyFont="1" applyAlignment="1">
      <alignment horizontal="right" readingOrder="2"/>
    </xf>
    <xf numFmtId="0" fontId="8" fillId="0" borderId="18" xfId="0" applyFont="1" applyBorder="1" applyAlignment="1">
      <alignment horizontal="center" vertical="center" wrapText="1"/>
    </xf>
    <xf numFmtId="3" fontId="10"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0" fontId="0" fillId="0" borderId="11" xfId="0" applyBorder="1"/>
    <xf numFmtId="3" fontId="0" fillId="0" borderId="11" xfId="0" applyNumberFormat="1" applyBorder="1"/>
    <xf numFmtId="0" fontId="4" fillId="0" borderId="11" xfId="0" applyFont="1" applyBorder="1" applyAlignment="1">
      <alignment horizontal="center" vertical="center"/>
    </xf>
    <xf numFmtId="3" fontId="15" fillId="6" borderId="19" xfId="0" applyNumberFormat="1" applyFont="1" applyFill="1" applyBorder="1" applyAlignment="1">
      <alignment horizont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cellXfs>
  <cellStyles count="6">
    <cellStyle name="Normal" xfId="0" builtinId="0"/>
    <cellStyle name="Normal 2" xfId="1" xr:uid="{7D5D2C9B-2480-40A7-865A-02494C0E1CC8}"/>
    <cellStyle name="Normal 3" xfId="2" xr:uid="{8A431BEE-19B9-47DB-AC76-60A96D5987DD}"/>
    <cellStyle name="Normal 4" xfId="3" xr:uid="{6F0A4C9B-E345-46C6-89E2-7CE731EC5EBE}"/>
    <cellStyle name="Normal 5" xfId="4" xr:uid="{78114D2E-8600-4E98-8BD4-7017FBDBA570}"/>
    <cellStyle name="היפר-קישור" xfId="5"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-9115425</xdr:colOff>
      <xdr:row>0</xdr:row>
      <xdr:rowOff>9525</xdr:rowOff>
    </xdr:from>
    <xdr:ext cx="1476375" cy="1447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70"/>
  <sheetViews>
    <sheetView rightToLeft="1" tabSelected="1" zoomScale="85" zoomScaleNormal="85" workbookViewId="0">
      <pane ySplit="6" topLeftCell="A7" activePane="bottomLeft" state="frozen"/>
      <selection pane="bottomLeft" activeCell="H58" sqref="H58"/>
    </sheetView>
  </sheetViews>
  <sheetFormatPr defaultColWidth="14.3984375" defaultRowHeight="15" customHeight="1" x14ac:dyDescent="0.45"/>
  <cols>
    <col min="1" max="1" width="8.6640625" customWidth="1"/>
    <col min="2" max="2" width="7.3984375" customWidth="1"/>
    <col min="3" max="3" width="44" customWidth="1"/>
    <col min="4" max="4" width="47.265625" customWidth="1"/>
    <col min="5" max="5" width="35" bestFit="1" customWidth="1"/>
    <col min="6" max="6" width="6.06640625" style="20" customWidth="1"/>
    <col min="7" max="7" width="9.46484375" style="20" customWidth="1"/>
    <col min="8" max="8" width="10.1328125" style="20" customWidth="1"/>
    <col min="9" max="9" width="11.265625" style="20" customWidth="1"/>
  </cols>
  <sheetData>
    <row r="1" spans="2:11" ht="20.55" customHeight="1" x14ac:dyDescent="0.45">
      <c r="B1" s="69" t="s">
        <v>129</v>
      </c>
      <c r="C1" s="70"/>
      <c r="D1" s="70"/>
      <c r="E1" s="70"/>
      <c r="F1" s="70"/>
      <c r="G1" s="70"/>
      <c r="H1" s="70"/>
      <c r="I1" s="70"/>
      <c r="J1" s="70"/>
      <c r="K1" s="70"/>
    </row>
    <row r="2" spans="2:11" ht="21" customHeight="1" x14ac:dyDescent="0.45">
      <c r="B2" s="71"/>
      <c r="C2" s="70"/>
      <c r="D2" s="70"/>
      <c r="E2" s="70"/>
      <c r="F2" s="70"/>
      <c r="G2" s="70"/>
      <c r="H2" s="70"/>
      <c r="I2" s="70"/>
      <c r="J2" s="70"/>
      <c r="K2" s="70"/>
    </row>
    <row r="3" spans="2:11" ht="20.55" customHeight="1" x14ac:dyDescent="0.45">
      <c r="B3" s="71"/>
      <c r="C3" s="70"/>
      <c r="D3" s="70"/>
      <c r="E3" s="70"/>
      <c r="F3" s="70"/>
      <c r="G3" s="70"/>
      <c r="H3" s="70"/>
      <c r="I3" s="70"/>
      <c r="J3" s="70"/>
      <c r="K3" s="70"/>
    </row>
    <row r="4" spans="2:11" ht="23.55" customHeight="1" x14ac:dyDescent="0.45">
      <c r="B4" s="71"/>
      <c r="C4" s="70"/>
      <c r="D4" s="70"/>
      <c r="E4" s="70"/>
      <c r="F4" s="70"/>
      <c r="G4" s="70"/>
      <c r="H4" s="70"/>
      <c r="I4" s="70"/>
      <c r="J4" s="70"/>
      <c r="K4" s="70"/>
    </row>
    <row r="5" spans="2:11" ht="33" customHeight="1" x14ac:dyDescent="0.45">
      <c r="B5" s="72" t="s">
        <v>0</v>
      </c>
      <c r="C5" s="73"/>
      <c r="D5" s="73"/>
      <c r="E5" s="73"/>
      <c r="F5" s="73"/>
      <c r="G5" s="73"/>
      <c r="H5" s="73"/>
      <c r="I5" s="73"/>
      <c r="J5" s="73"/>
      <c r="K5" s="73"/>
    </row>
    <row r="6" spans="2:11" ht="25.5" customHeight="1" thickBot="1" x14ac:dyDescent="0.5">
      <c r="B6" s="1" t="s">
        <v>1</v>
      </c>
      <c r="C6" s="30" t="s">
        <v>97</v>
      </c>
      <c r="D6" s="31" t="s">
        <v>78</v>
      </c>
      <c r="E6" s="30" t="s">
        <v>2</v>
      </c>
      <c r="F6" s="32" t="s">
        <v>3</v>
      </c>
      <c r="G6" s="32" t="s">
        <v>89</v>
      </c>
      <c r="H6" s="32" t="s">
        <v>90</v>
      </c>
      <c r="I6" s="32" t="s">
        <v>91</v>
      </c>
      <c r="J6" s="16" t="s">
        <v>92</v>
      </c>
      <c r="K6" s="16" t="s">
        <v>93</v>
      </c>
    </row>
    <row r="7" spans="2:11" ht="13.5" customHeight="1" thickBot="1" x14ac:dyDescent="0.5">
      <c r="B7" s="29"/>
      <c r="C7" s="74" t="s">
        <v>98</v>
      </c>
      <c r="D7" s="75"/>
      <c r="E7" s="75"/>
      <c r="F7" s="75"/>
      <c r="G7" s="75"/>
      <c r="H7" s="75"/>
      <c r="I7" s="75"/>
      <c r="J7" s="75"/>
      <c r="K7" s="76"/>
    </row>
    <row r="8" spans="2:11" ht="13.5" customHeight="1" x14ac:dyDescent="0.45">
      <c r="B8" s="2">
        <v>1</v>
      </c>
      <c r="C8" s="11" t="s">
        <v>6</v>
      </c>
      <c r="D8" s="3" t="s">
        <v>4</v>
      </c>
      <c r="E8" s="5" t="s">
        <v>7</v>
      </c>
      <c r="F8" s="17" t="s">
        <v>5</v>
      </c>
      <c r="G8" s="17">
        <v>1800</v>
      </c>
      <c r="H8" s="17">
        <v>30</v>
      </c>
      <c r="I8" s="18">
        <f t="shared" ref="I8:I11" si="0">H8*G8</f>
        <v>54000</v>
      </c>
      <c r="J8" s="41"/>
      <c r="K8" s="42">
        <f t="shared" ref="K8:K9" si="1">I8*(100-J8)%</f>
        <v>54000</v>
      </c>
    </row>
    <row r="9" spans="2:11" ht="13.5" customHeight="1" x14ac:dyDescent="0.45">
      <c r="B9" s="2">
        <v>2</v>
      </c>
      <c r="C9" s="6" t="s">
        <v>8</v>
      </c>
      <c r="D9" s="12" t="s">
        <v>106</v>
      </c>
      <c r="E9" s="34" t="s">
        <v>105</v>
      </c>
      <c r="F9" s="17" t="s">
        <v>5</v>
      </c>
      <c r="G9" s="17">
        <v>2350</v>
      </c>
      <c r="H9" s="17">
        <v>8</v>
      </c>
      <c r="I9" s="18">
        <f t="shared" si="0"/>
        <v>18800</v>
      </c>
      <c r="J9" s="41"/>
      <c r="K9" s="42">
        <f t="shared" si="1"/>
        <v>18800</v>
      </c>
    </row>
    <row r="10" spans="2:11" ht="13.5" customHeight="1" x14ac:dyDescent="0.45">
      <c r="B10" s="2">
        <v>3</v>
      </c>
      <c r="C10" s="6" t="s">
        <v>9</v>
      </c>
      <c r="D10" s="3" t="s">
        <v>10</v>
      </c>
      <c r="E10" s="5" t="s">
        <v>11</v>
      </c>
      <c r="F10" s="17" t="s">
        <v>5</v>
      </c>
      <c r="G10" s="17">
        <v>5150</v>
      </c>
      <c r="H10" s="17">
        <v>16</v>
      </c>
      <c r="I10" s="18">
        <f t="shared" si="0"/>
        <v>82400</v>
      </c>
      <c r="J10" s="41"/>
      <c r="K10" s="42">
        <f t="shared" ref="K10:K11" si="2">I10*(100-J10)%</f>
        <v>82400</v>
      </c>
    </row>
    <row r="11" spans="2:11" ht="13.5" customHeight="1" x14ac:dyDescent="0.45">
      <c r="B11" s="2">
        <v>4</v>
      </c>
      <c r="C11" s="6" t="s">
        <v>14</v>
      </c>
      <c r="D11" s="3" t="s">
        <v>13</v>
      </c>
      <c r="E11" s="5" t="s">
        <v>15</v>
      </c>
      <c r="F11" s="17" t="s">
        <v>5</v>
      </c>
      <c r="G11" s="17">
        <v>10100</v>
      </c>
      <c r="H11" s="17">
        <v>5</v>
      </c>
      <c r="I11" s="18">
        <f t="shared" si="0"/>
        <v>50500</v>
      </c>
      <c r="J11" s="41"/>
      <c r="K11" s="42">
        <f t="shared" si="2"/>
        <v>50500</v>
      </c>
    </row>
    <row r="12" spans="2:11" ht="13.5" customHeight="1" x14ac:dyDescent="0.45">
      <c r="B12" s="1"/>
      <c r="C12" s="65" t="s">
        <v>16</v>
      </c>
      <c r="D12" s="66"/>
      <c r="E12" s="66"/>
      <c r="F12" s="66"/>
      <c r="G12" s="66"/>
      <c r="H12" s="66"/>
      <c r="I12" s="66"/>
      <c r="J12" s="66"/>
      <c r="K12" s="67"/>
    </row>
    <row r="13" spans="2:11" ht="28.5" x14ac:dyDescent="0.45">
      <c r="B13" s="2">
        <v>5</v>
      </c>
      <c r="C13" s="3" t="s">
        <v>17</v>
      </c>
      <c r="D13" s="3" t="s">
        <v>18</v>
      </c>
      <c r="E13" s="3" t="s">
        <v>19</v>
      </c>
      <c r="F13" s="17" t="s">
        <v>5</v>
      </c>
      <c r="G13" s="17">
        <v>45000</v>
      </c>
      <c r="H13" s="17">
        <v>1</v>
      </c>
      <c r="I13" s="18">
        <f t="shared" ref="I13:I19" si="3">H13*G13</f>
        <v>45000</v>
      </c>
      <c r="J13" s="41"/>
      <c r="K13" s="42">
        <f t="shared" ref="K13:K14" si="4">I13*(100-J13)%</f>
        <v>45000</v>
      </c>
    </row>
    <row r="14" spans="2:11" ht="85.5" x14ac:dyDescent="0.45">
      <c r="B14" s="2">
        <v>6</v>
      </c>
      <c r="C14" s="12" t="s">
        <v>99</v>
      </c>
      <c r="D14" s="12" t="s">
        <v>101</v>
      </c>
      <c r="E14" s="3" t="s">
        <v>100</v>
      </c>
      <c r="F14" s="17" t="s">
        <v>5</v>
      </c>
      <c r="G14" s="17">
        <v>4250</v>
      </c>
      <c r="H14" s="17">
        <v>15</v>
      </c>
      <c r="I14" s="18">
        <f t="shared" si="3"/>
        <v>63750</v>
      </c>
      <c r="J14" s="41"/>
      <c r="K14" s="42">
        <f t="shared" si="4"/>
        <v>63750</v>
      </c>
    </row>
    <row r="15" spans="2:11" ht="212.25" customHeight="1" x14ac:dyDescent="0.45">
      <c r="B15" s="2">
        <v>7</v>
      </c>
      <c r="C15" s="12" t="s">
        <v>20</v>
      </c>
      <c r="D15" s="12" t="s">
        <v>102</v>
      </c>
      <c r="E15" s="33" t="s">
        <v>103</v>
      </c>
      <c r="F15" s="17" t="s">
        <v>5</v>
      </c>
      <c r="G15" s="17">
        <v>9000</v>
      </c>
      <c r="H15" s="17">
        <v>1</v>
      </c>
      <c r="I15" s="18">
        <f t="shared" si="3"/>
        <v>9000</v>
      </c>
      <c r="J15" s="41"/>
      <c r="K15" s="42">
        <f t="shared" ref="K15" si="5">I15*(100-J15)%</f>
        <v>9000</v>
      </c>
    </row>
    <row r="16" spans="2:11" ht="13.5" customHeight="1" x14ac:dyDescent="0.45">
      <c r="B16" s="2">
        <v>8</v>
      </c>
      <c r="C16" s="7" t="s">
        <v>21</v>
      </c>
      <c r="D16" s="7" t="s">
        <v>12</v>
      </c>
      <c r="E16" s="7" t="s">
        <v>22</v>
      </c>
      <c r="F16" s="19"/>
      <c r="G16" s="17">
        <v>750</v>
      </c>
      <c r="H16" s="17">
        <v>15</v>
      </c>
      <c r="I16" s="18">
        <f t="shared" si="3"/>
        <v>11250</v>
      </c>
      <c r="J16" s="41"/>
      <c r="K16" s="42">
        <f t="shared" ref="K16:K19" si="6">I16*(100-J16)%</f>
        <v>11250</v>
      </c>
    </row>
    <row r="17" spans="2:11" ht="13.5" customHeight="1" x14ac:dyDescent="0.45">
      <c r="B17" s="2">
        <v>9</v>
      </c>
      <c r="C17" s="7" t="s">
        <v>23</v>
      </c>
      <c r="D17" s="7" t="s">
        <v>12</v>
      </c>
      <c r="E17" s="7" t="s">
        <v>24</v>
      </c>
      <c r="F17" s="19" t="s">
        <v>5</v>
      </c>
      <c r="G17" s="17">
        <v>1200</v>
      </c>
      <c r="H17" s="17">
        <v>2</v>
      </c>
      <c r="I17" s="18">
        <f t="shared" si="3"/>
        <v>2400</v>
      </c>
      <c r="J17" s="41"/>
      <c r="K17" s="42">
        <f t="shared" si="6"/>
        <v>2400</v>
      </c>
    </row>
    <row r="18" spans="2:11" ht="13.5" customHeight="1" x14ac:dyDescent="0.45">
      <c r="B18" s="2">
        <v>10</v>
      </c>
      <c r="C18" s="7" t="s">
        <v>25</v>
      </c>
      <c r="D18" s="3" t="s">
        <v>36</v>
      </c>
      <c r="E18" s="3" t="s">
        <v>37</v>
      </c>
      <c r="F18" s="19"/>
      <c r="G18" s="17">
        <v>9500</v>
      </c>
      <c r="H18" s="17">
        <v>2</v>
      </c>
      <c r="I18" s="18">
        <f t="shared" si="3"/>
        <v>19000</v>
      </c>
      <c r="J18" s="41"/>
      <c r="K18" s="42">
        <f t="shared" si="6"/>
        <v>19000</v>
      </c>
    </row>
    <row r="19" spans="2:11" ht="14.25" x14ac:dyDescent="0.45">
      <c r="B19" s="2">
        <v>11</v>
      </c>
      <c r="C19" s="3" t="s">
        <v>38</v>
      </c>
      <c r="D19" s="3" t="s">
        <v>39</v>
      </c>
      <c r="E19" s="3" t="s">
        <v>40</v>
      </c>
      <c r="F19" s="17" t="s">
        <v>5</v>
      </c>
      <c r="G19" s="17">
        <v>12000</v>
      </c>
      <c r="H19" s="17">
        <v>2</v>
      </c>
      <c r="I19" s="18">
        <f t="shared" si="3"/>
        <v>24000</v>
      </c>
      <c r="J19" s="41"/>
      <c r="K19" s="42">
        <f t="shared" si="6"/>
        <v>24000</v>
      </c>
    </row>
    <row r="20" spans="2:11" ht="13.5" customHeight="1" x14ac:dyDescent="0.45">
      <c r="B20" s="1"/>
      <c r="C20" s="65" t="s">
        <v>26</v>
      </c>
      <c r="D20" s="66"/>
      <c r="E20" s="66"/>
      <c r="F20" s="66"/>
      <c r="G20" s="66"/>
      <c r="H20" s="66"/>
      <c r="I20" s="66"/>
      <c r="J20" s="66"/>
      <c r="K20" s="67"/>
    </row>
    <row r="21" spans="2:11" ht="13.5" customHeight="1" x14ac:dyDescent="0.45">
      <c r="B21" s="2">
        <v>12</v>
      </c>
      <c r="C21" s="7" t="s">
        <v>27</v>
      </c>
      <c r="D21" s="13" t="s">
        <v>81</v>
      </c>
      <c r="E21" s="7" t="s">
        <v>28</v>
      </c>
      <c r="F21" s="19" t="s">
        <v>5</v>
      </c>
      <c r="G21" s="17">
        <v>1900</v>
      </c>
      <c r="H21" s="17">
        <v>30</v>
      </c>
      <c r="I21" s="18">
        <f>H21*G21</f>
        <v>57000</v>
      </c>
      <c r="J21" s="41"/>
      <c r="K21" s="42">
        <f t="shared" ref="K21:K25" si="7">I21*(100-J21)%</f>
        <v>57000</v>
      </c>
    </row>
    <row r="22" spans="2:11" ht="13.5" customHeight="1" x14ac:dyDescent="0.45">
      <c r="B22" s="2">
        <v>13</v>
      </c>
      <c r="C22" s="7" t="s">
        <v>29</v>
      </c>
      <c r="D22" s="7" t="s">
        <v>12</v>
      </c>
      <c r="E22" s="7" t="s">
        <v>28</v>
      </c>
      <c r="F22" s="19" t="s">
        <v>5</v>
      </c>
      <c r="G22" s="17">
        <v>2850</v>
      </c>
      <c r="H22" s="17">
        <v>4</v>
      </c>
      <c r="I22" s="18">
        <f>H22*G22</f>
        <v>11400</v>
      </c>
      <c r="J22" s="41"/>
      <c r="K22" s="42">
        <f t="shared" si="7"/>
        <v>11400</v>
      </c>
    </row>
    <row r="23" spans="2:11" ht="13.5" customHeight="1" x14ac:dyDescent="0.45">
      <c r="B23" s="2">
        <v>14</v>
      </c>
      <c r="C23" s="7" t="s">
        <v>30</v>
      </c>
      <c r="D23" s="7" t="s">
        <v>12</v>
      </c>
      <c r="E23" s="7" t="s">
        <v>28</v>
      </c>
      <c r="F23" s="19" t="s">
        <v>5</v>
      </c>
      <c r="G23" s="17">
        <v>6000</v>
      </c>
      <c r="H23" s="17">
        <v>1</v>
      </c>
      <c r="I23" s="18">
        <f>H23*G23</f>
        <v>6000</v>
      </c>
      <c r="J23" s="41"/>
      <c r="K23" s="42">
        <f t="shared" si="7"/>
        <v>6000</v>
      </c>
    </row>
    <row r="24" spans="2:11" ht="13.5" customHeight="1" x14ac:dyDescent="0.45">
      <c r="B24" s="2">
        <v>15</v>
      </c>
      <c r="C24" s="7" t="s">
        <v>31</v>
      </c>
      <c r="D24" s="7" t="s">
        <v>12</v>
      </c>
      <c r="E24" s="13" t="s">
        <v>84</v>
      </c>
      <c r="F24" s="19" t="s">
        <v>5</v>
      </c>
      <c r="G24" s="17">
        <v>2500</v>
      </c>
      <c r="H24" s="17">
        <v>1</v>
      </c>
      <c r="I24" s="18">
        <f>H24*G24</f>
        <v>2500</v>
      </c>
      <c r="J24" s="41"/>
      <c r="K24" s="42">
        <f t="shared" si="7"/>
        <v>2500</v>
      </c>
    </row>
    <row r="25" spans="2:11" ht="13.5" customHeight="1" x14ac:dyDescent="0.45">
      <c r="B25" s="2">
        <v>16</v>
      </c>
      <c r="C25" s="15" t="s">
        <v>86</v>
      </c>
      <c r="D25" s="8" t="s">
        <v>12</v>
      </c>
      <c r="E25" s="14" t="s">
        <v>12</v>
      </c>
      <c r="F25" s="19" t="s">
        <v>5</v>
      </c>
      <c r="G25" s="17">
        <v>3800</v>
      </c>
      <c r="H25" s="17">
        <v>1</v>
      </c>
      <c r="I25" s="18">
        <f>H25*G25</f>
        <v>3800</v>
      </c>
      <c r="J25" s="41"/>
      <c r="K25" s="42">
        <f t="shared" si="7"/>
        <v>3800</v>
      </c>
    </row>
    <row r="26" spans="2:11" ht="13.5" customHeight="1" x14ac:dyDescent="0.45">
      <c r="B26" s="1"/>
      <c r="C26" s="65" t="s">
        <v>32</v>
      </c>
      <c r="D26" s="66"/>
      <c r="E26" s="66"/>
      <c r="F26" s="66"/>
      <c r="G26" s="66"/>
      <c r="H26" s="66"/>
      <c r="I26" s="66"/>
      <c r="J26" s="66"/>
      <c r="K26" s="67"/>
    </row>
    <row r="27" spans="2:11" ht="180" customHeight="1" x14ac:dyDescent="0.45">
      <c r="B27" s="2">
        <v>17</v>
      </c>
      <c r="C27" s="3" t="s">
        <v>33</v>
      </c>
      <c r="D27" s="3" t="s">
        <v>34</v>
      </c>
      <c r="E27" s="12" t="s">
        <v>104</v>
      </c>
      <c r="F27" s="17" t="s">
        <v>5</v>
      </c>
      <c r="G27" s="17">
        <v>6000</v>
      </c>
      <c r="H27" s="17">
        <v>1</v>
      </c>
      <c r="I27" s="18">
        <f t="shared" ref="I27:I29" si="8">H27*G27</f>
        <v>6000</v>
      </c>
      <c r="J27" s="41"/>
      <c r="K27" s="42">
        <f t="shared" ref="K27:K29" si="9">I27*(100-J27)%</f>
        <v>6000</v>
      </c>
    </row>
    <row r="28" spans="2:11" ht="13.5" customHeight="1" x14ac:dyDescent="0.45">
      <c r="B28" s="2">
        <v>18</v>
      </c>
      <c r="C28" s="3" t="s">
        <v>114</v>
      </c>
      <c r="D28" s="3" t="s">
        <v>12</v>
      </c>
      <c r="E28" s="12" t="s">
        <v>115</v>
      </c>
      <c r="F28" s="17" t="s">
        <v>5</v>
      </c>
      <c r="G28" s="17">
        <v>700</v>
      </c>
      <c r="H28" s="17">
        <v>48</v>
      </c>
      <c r="I28" s="18">
        <f t="shared" si="8"/>
        <v>33600</v>
      </c>
      <c r="J28" s="41"/>
      <c r="K28" s="42">
        <f t="shared" si="9"/>
        <v>33600</v>
      </c>
    </row>
    <row r="29" spans="2:11" ht="13.5" customHeight="1" x14ac:dyDescent="0.45">
      <c r="B29" s="2">
        <v>19</v>
      </c>
      <c r="C29" s="3" t="s">
        <v>35</v>
      </c>
      <c r="D29" s="3"/>
      <c r="E29" s="3" t="s">
        <v>12</v>
      </c>
      <c r="F29" s="17" t="s">
        <v>5</v>
      </c>
      <c r="G29" s="21">
        <v>6500</v>
      </c>
      <c r="H29" s="17">
        <v>16</v>
      </c>
      <c r="I29" s="18">
        <f t="shared" si="8"/>
        <v>104000</v>
      </c>
      <c r="J29" s="41"/>
      <c r="K29" s="42">
        <f t="shared" si="9"/>
        <v>104000</v>
      </c>
    </row>
    <row r="30" spans="2:11" ht="13.5" customHeight="1" x14ac:dyDescent="0.45">
      <c r="B30" s="1"/>
      <c r="C30" s="65" t="s">
        <v>41</v>
      </c>
      <c r="D30" s="66"/>
      <c r="E30" s="66"/>
      <c r="F30" s="66"/>
      <c r="G30" s="66"/>
      <c r="H30" s="66"/>
      <c r="I30" s="66"/>
      <c r="J30" s="66"/>
      <c r="K30" s="67"/>
    </row>
    <row r="31" spans="2:11" ht="128.25" x14ac:dyDescent="0.45">
      <c r="B31" s="2">
        <v>20</v>
      </c>
      <c r="C31" s="10" t="s">
        <v>42</v>
      </c>
      <c r="D31" s="10" t="s">
        <v>43</v>
      </c>
      <c r="E31" s="4" t="s">
        <v>44</v>
      </c>
      <c r="F31" s="17" t="s">
        <v>5</v>
      </c>
      <c r="G31" s="17">
        <v>500</v>
      </c>
      <c r="H31" s="17">
        <v>59</v>
      </c>
      <c r="I31" s="18">
        <f t="shared" ref="I31:I40" si="10">H31*G31</f>
        <v>29500</v>
      </c>
      <c r="J31" s="41"/>
      <c r="K31" s="42">
        <f t="shared" ref="K31:K33" si="11">I31*(100-J31)%</f>
        <v>29500</v>
      </c>
    </row>
    <row r="32" spans="2:11" ht="128.25" x14ac:dyDescent="0.45">
      <c r="B32" s="2">
        <v>21</v>
      </c>
      <c r="C32" s="3" t="s">
        <v>45</v>
      </c>
      <c r="D32" s="3" t="s">
        <v>43</v>
      </c>
      <c r="E32" s="3" t="s">
        <v>44</v>
      </c>
      <c r="F32" s="17" t="s">
        <v>5</v>
      </c>
      <c r="G32" s="17">
        <v>700</v>
      </c>
      <c r="H32" s="17">
        <v>10</v>
      </c>
      <c r="I32" s="18">
        <f t="shared" si="10"/>
        <v>7000</v>
      </c>
      <c r="J32" s="41"/>
      <c r="K32" s="42">
        <f t="shared" si="11"/>
        <v>7000</v>
      </c>
    </row>
    <row r="33" spans="2:11" ht="13.5" customHeight="1" x14ac:dyDescent="0.45">
      <c r="B33" s="2">
        <v>22</v>
      </c>
      <c r="C33" s="3" t="s">
        <v>46</v>
      </c>
      <c r="D33" s="3" t="s">
        <v>47</v>
      </c>
      <c r="E33" s="3" t="s">
        <v>12</v>
      </c>
      <c r="F33" s="17" t="s">
        <v>48</v>
      </c>
      <c r="G33" s="17">
        <v>16</v>
      </c>
      <c r="H33" s="17">
        <v>800</v>
      </c>
      <c r="I33" s="18">
        <f t="shared" si="10"/>
        <v>12800</v>
      </c>
      <c r="J33" s="41"/>
      <c r="K33" s="42">
        <f t="shared" si="11"/>
        <v>12800</v>
      </c>
    </row>
    <row r="34" spans="2:11" ht="13.5" customHeight="1" x14ac:dyDescent="0.45">
      <c r="B34" s="2">
        <v>23</v>
      </c>
      <c r="C34" s="3" t="s">
        <v>49</v>
      </c>
      <c r="D34" s="3" t="s">
        <v>12</v>
      </c>
      <c r="E34" s="3" t="s">
        <v>50</v>
      </c>
      <c r="F34" s="17" t="s">
        <v>5</v>
      </c>
      <c r="G34" s="17">
        <v>50</v>
      </c>
      <c r="H34" s="17">
        <v>2</v>
      </c>
      <c r="I34" s="18">
        <f t="shared" si="10"/>
        <v>100</v>
      </c>
      <c r="J34" s="41"/>
      <c r="K34" s="42">
        <f t="shared" ref="K34:K35" si="12">I34*(100-J34)%</f>
        <v>100</v>
      </c>
    </row>
    <row r="35" spans="2:11" ht="85.5" x14ac:dyDescent="0.45">
      <c r="B35" s="2">
        <v>24</v>
      </c>
      <c r="C35" s="10" t="s">
        <v>51</v>
      </c>
      <c r="D35" s="4" t="s">
        <v>52</v>
      </c>
      <c r="E35" s="3" t="s">
        <v>53</v>
      </c>
      <c r="F35" s="17" t="s">
        <v>5</v>
      </c>
      <c r="G35" s="17">
        <v>350</v>
      </c>
      <c r="H35" s="17">
        <v>2</v>
      </c>
      <c r="I35" s="18">
        <f t="shared" si="10"/>
        <v>700</v>
      </c>
      <c r="J35" s="41"/>
      <c r="K35" s="42">
        <f t="shared" si="12"/>
        <v>700</v>
      </c>
    </row>
    <row r="36" spans="2:11" ht="199.5" x14ac:dyDescent="0.45">
      <c r="B36" s="2">
        <v>25</v>
      </c>
      <c r="C36" s="11" t="s">
        <v>54</v>
      </c>
      <c r="D36" s="11" t="s">
        <v>55</v>
      </c>
      <c r="E36" s="11" t="s">
        <v>56</v>
      </c>
      <c r="F36" s="19" t="s">
        <v>5</v>
      </c>
      <c r="G36" s="19">
        <v>15000</v>
      </c>
      <c r="H36" s="19">
        <v>2</v>
      </c>
      <c r="I36" s="18">
        <v>20000</v>
      </c>
      <c r="J36" s="41"/>
      <c r="K36" s="42">
        <f t="shared" ref="K36:K40" si="13">I36*(100-J36)%</f>
        <v>20000</v>
      </c>
    </row>
    <row r="37" spans="2:11" ht="13.5" customHeight="1" x14ac:dyDescent="0.45">
      <c r="B37" s="2">
        <v>26</v>
      </c>
      <c r="C37" s="3" t="s">
        <v>57</v>
      </c>
      <c r="D37" s="9" t="s">
        <v>12</v>
      </c>
      <c r="E37" s="9" t="s">
        <v>58</v>
      </c>
      <c r="F37" s="17" t="s">
        <v>5</v>
      </c>
      <c r="G37" s="17">
        <v>1800</v>
      </c>
      <c r="H37" s="17">
        <v>15</v>
      </c>
      <c r="I37" s="18">
        <f t="shared" si="10"/>
        <v>27000</v>
      </c>
      <c r="J37" s="41"/>
      <c r="K37" s="42">
        <f t="shared" si="13"/>
        <v>27000</v>
      </c>
    </row>
    <row r="38" spans="2:11" ht="13.5" customHeight="1" x14ac:dyDescent="0.45">
      <c r="B38" s="2">
        <v>27</v>
      </c>
      <c r="C38" s="7" t="s">
        <v>59</v>
      </c>
      <c r="D38" s="3" t="s">
        <v>12</v>
      </c>
      <c r="E38" s="3" t="s">
        <v>12</v>
      </c>
      <c r="F38" s="17" t="s">
        <v>5</v>
      </c>
      <c r="G38" s="17">
        <v>2500</v>
      </c>
      <c r="H38" s="17">
        <v>1</v>
      </c>
      <c r="I38" s="18">
        <f t="shared" si="10"/>
        <v>2500</v>
      </c>
      <c r="J38" s="41"/>
      <c r="K38" s="42">
        <f t="shared" si="13"/>
        <v>2500</v>
      </c>
    </row>
    <row r="39" spans="2:11" ht="71.25" x14ac:dyDescent="0.45">
      <c r="B39" s="2">
        <v>28</v>
      </c>
      <c r="C39" s="7" t="s">
        <v>87</v>
      </c>
      <c r="D39" s="3" t="s">
        <v>12</v>
      </c>
      <c r="E39" s="3" t="s">
        <v>12</v>
      </c>
      <c r="F39" s="17" t="s">
        <v>5</v>
      </c>
      <c r="G39" s="17">
        <v>5000</v>
      </c>
      <c r="H39" s="17">
        <v>1</v>
      </c>
      <c r="I39" s="18">
        <f t="shared" si="10"/>
        <v>5000</v>
      </c>
      <c r="J39" s="41"/>
      <c r="K39" s="42">
        <f t="shared" si="13"/>
        <v>5000</v>
      </c>
    </row>
    <row r="40" spans="2:11" ht="85.5" x14ac:dyDescent="0.45">
      <c r="B40" s="2">
        <v>29</v>
      </c>
      <c r="C40" s="7" t="s">
        <v>88</v>
      </c>
      <c r="D40" s="3" t="s">
        <v>12</v>
      </c>
      <c r="E40" s="3" t="s">
        <v>12</v>
      </c>
      <c r="F40" s="17" t="s">
        <v>5</v>
      </c>
      <c r="G40" s="17">
        <v>12000</v>
      </c>
      <c r="H40" s="17">
        <v>20</v>
      </c>
      <c r="I40" s="18">
        <f t="shared" si="10"/>
        <v>240000</v>
      </c>
      <c r="J40" s="41"/>
      <c r="K40" s="42">
        <f t="shared" si="13"/>
        <v>240000</v>
      </c>
    </row>
    <row r="41" spans="2:11" ht="13.5" customHeight="1" x14ac:dyDescent="0.45">
      <c r="B41" s="1"/>
      <c r="C41" s="65" t="s">
        <v>60</v>
      </c>
      <c r="D41" s="66"/>
      <c r="E41" s="66"/>
      <c r="F41" s="66"/>
      <c r="G41" s="66"/>
      <c r="H41" s="66"/>
      <c r="I41" s="66"/>
      <c r="J41" s="66"/>
      <c r="K41" s="67"/>
    </row>
    <row r="42" spans="2:11" s="25" customFormat="1" ht="14.25" x14ac:dyDescent="0.45">
      <c r="B42" s="22">
        <v>30</v>
      </c>
      <c r="C42" s="23" t="s">
        <v>62</v>
      </c>
      <c r="D42" s="26" t="s">
        <v>107</v>
      </c>
      <c r="E42" s="26" t="s">
        <v>108</v>
      </c>
      <c r="F42" s="21" t="s">
        <v>61</v>
      </c>
      <c r="G42" s="21">
        <f>750*4</f>
        <v>3000</v>
      </c>
      <c r="H42" s="21">
        <v>1</v>
      </c>
      <c r="I42" s="24">
        <f t="shared" ref="I42:I43" si="14">H42*G42</f>
        <v>3000</v>
      </c>
      <c r="J42" s="43"/>
      <c r="K42" s="44">
        <f t="shared" ref="K42" si="15">I42*(100-J42)%</f>
        <v>3000</v>
      </c>
    </row>
    <row r="43" spans="2:11" s="25" customFormat="1" ht="14.25" x14ac:dyDescent="0.45">
      <c r="B43" s="22">
        <v>31</v>
      </c>
      <c r="C43" s="23" t="s">
        <v>63</v>
      </c>
      <c r="D43" s="23" t="s">
        <v>110</v>
      </c>
      <c r="E43" s="26" t="s">
        <v>109</v>
      </c>
      <c r="F43" s="21" t="s">
        <v>61</v>
      </c>
      <c r="G43" s="21">
        <v>3000</v>
      </c>
      <c r="H43" s="21">
        <v>17</v>
      </c>
      <c r="I43" s="24">
        <f t="shared" si="14"/>
        <v>51000</v>
      </c>
      <c r="J43" s="43"/>
      <c r="K43" s="44">
        <f t="shared" ref="K43" si="16">I43*(100-J43)%</f>
        <v>51000</v>
      </c>
    </row>
    <row r="44" spans="2:11" ht="14.25" x14ac:dyDescent="0.45">
      <c r="B44" s="1"/>
      <c r="C44" s="68" t="s">
        <v>111</v>
      </c>
      <c r="D44" s="66"/>
      <c r="E44" s="66"/>
      <c r="F44" s="66"/>
      <c r="G44" s="66"/>
      <c r="H44" s="66"/>
      <c r="I44" s="66"/>
      <c r="J44" s="66"/>
      <c r="K44" s="67"/>
    </row>
    <row r="45" spans="2:11" ht="13.5" customHeight="1" x14ac:dyDescent="0.45">
      <c r="B45" s="2">
        <v>32</v>
      </c>
      <c r="C45" s="12" t="s">
        <v>82</v>
      </c>
      <c r="D45" s="3" t="s">
        <v>64</v>
      </c>
      <c r="E45" s="12" t="s">
        <v>65</v>
      </c>
      <c r="F45" s="17" t="s">
        <v>5</v>
      </c>
      <c r="G45" s="17">
        <v>16000</v>
      </c>
      <c r="H45" s="17">
        <v>1</v>
      </c>
      <c r="I45" s="18">
        <f t="shared" ref="I45:I49" si="17">H45*G45</f>
        <v>16000</v>
      </c>
      <c r="J45" s="41"/>
      <c r="K45" s="42">
        <f t="shared" ref="K45:K47" si="18">I45*(100-J45)%</f>
        <v>16000</v>
      </c>
    </row>
    <row r="46" spans="2:11" ht="13.5" customHeight="1" x14ac:dyDescent="0.45">
      <c r="B46" s="2">
        <v>33</v>
      </c>
      <c r="C46" s="3" t="s">
        <v>66</v>
      </c>
      <c r="D46" s="3" t="s">
        <v>12</v>
      </c>
      <c r="E46" s="2" t="s">
        <v>67</v>
      </c>
      <c r="F46" s="17" t="s">
        <v>5</v>
      </c>
      <c r="G46" s="17">
        <v>2500</v>
      </c>
      <c r="H46" s="17">
        <v>1</v>
      </c>
      <c r="I46" s="18">
        <f t="shared" si="17"/>
        <v>2500</v>
      </c>
      <c r="J46" s="41"/>
      <c r="K46" s="42">
        <f t="shared" si="18"/>
        <v>2500</v>
      </c>
    </row>
    <row r="47" spans="2:11" ht="13.5" customHeight="1" x14ac:dyDescent="0.45">
      <c r="B47" s="2">
        <v>34</v>
      </c>
      <c r="C47" s="3" t="s">
        <v>68</v>
      </c>
      <c r="D47" s="3" t="s">
        <v>12</v>
      </c>
      <c r="E47" s="2" t="s">
        <v>69</v>
      </c>
      <c r="F47" s="17" t="s">
        <v>5</v>
      </c>
      <c r="G47" s="17">
        <v>500</v>
      </c>
      <c r="H47" s="17">
        <v>1</v>
      </c>
      <c r="I47" s="18">
        <f t="shared" si="17"/>
        <v>500</v>
      </c>
      <c r="J47" s="41"/>
      <c r="K47" s="42">
        <f t="shared" si="18"/>
        <v>500</v>
      </c>
    </row>
    <row r="48" spans="2:11" ht="13.5" customHeight="1" x14ac:dyDescent="0.45">
      <c r="B48" s="2">
        <v>35</v>
      </c>
      <c r="C48" s="10" t="s">
        <v>70</v>
      </c>
      <c r="D48" s="36" t="s">
        <v>80</v>
      </c>
      <c r="E48" s="45" t="s">
        <v>79</v>
      </c>
      <c r="F48" s="37" t="s">
        <v>5</v>
      </c>
      <c r="G48" s="37">
        <v>2500</v>
      </c>
      <c r="H48" s="37">
        <v>2</v>
      </c>
      <c r="I48" s="46">
        <f t="shared" si="17"/>
        <v>5000</v>
      </c>
      <c r="J48" s="47"/>
      <c r="K48" s="48">
        <f t="shared" ref="K48:K49" si="19">I48*(100-J48)%</f>
        <v>5000</v>
      </c>
    </row>
    <row r="49" spans="2:11" ht="13.5" customHeight="1" x14ac:dyDescent="0.45">
      <c r="B49" s="2">
        <v>36</v>
      </c>
      <c r="C49" s="27" t="s">
        <v>71</v>
      </c>
      <c r="D49" s="27" t="s">
        <v>12</v>
      </c>
      <c r="E49" s="39" t="s">
        <v>83</v>
      </c>
      <c r="F49" s="28" t="s">
        <v>5</v>
      </c>
      <c r="G49" s="28">
        <v>350</v>
      </c>
      <c r="H49" s="28">
        <v>2</v>
      </c>
      <c r="I49" s="28">
        <f t="shared" si="17"/>
        <v>700</v>
      </c>
      <c r="J49" s="41"/>
      <c r="K49" s="42">
        <f t="shared" si="19"/>
        <v>700</v>
      </c>
    </row>
    <row r="50" spans="2:11" ht="13.5" customHeight="1" x14ac:dyDescent="0.45">
      <c r="B50" s="2">
        <v>37</v>
      </c>
      <c r="C50" s="27" t="s">
        <v>72</v>
      </c>
      <c r="D50" s="27"/>
      <c r="E50" s="27"/>
      <c r="F50" s="28" t="s">
        <v>5</v>
      </c>
      <c r="G50" s="28">
        <v>300</v>
      </c>
      <c r="H50" s="28">
        <v>59</v>
      </c>
      <c r="I50" s="28">
        <f t="shared" ref="I50" si="20">H50*G50</f>
        <v>17700</v>
      </c>
      <c r="J50" s="41"/>
      <c r="K50" s="42">
        <f t="shared" ref="K50:K59" si="21">I50*(100-J50)%</f>
        <v>17700</v>
      </c>
    </row>
    <row r="51" spans="2:11" ht="13.5" customHeight="1" x14ac:dyDescent="0.45">
      <c r="B51" s="2">
        <v>38</v>
      </c>
      <c r="C51" s="27" t="s">
        <v>73</v>
      </c>
      <c r="D51" s="39" t="s">
        <v>95</v>
      </c>
      <c r="E51" s="38" t="s">
        <v>12</v>
      </c>
      <c r="F51" s="28" t="s">
        <v>5</v>
      </c>
      <c r="G51" s="28">
        <v>1500</v>
      </c>
      <c r="H51" s="28">
        <v>3</v>
      </c>
      <c r="I51" s="28">
        <f t="shared" ref="I51:I56" si="22">H51*G51</f>
        <v>4500</v>
      </c>
      <c r="J51" s="41"/>
      <c r="K51" s="42">
        <f t="shared" si="21"/>
        <v>4500</v>
      </c>
    </row>
    <row r="52" spans="2:11" ht="13.5" customHeight="1" x14ac:dyDescent="0.45">
      <c r="B52" s="2">
        <v>39</v>
      </c>
      <c r="C52" s="27" t="s">
        <v>74</v>
      </c>
      <c r="D52" s="39" t="s">
        <v>94</v>
      </c>
      <c r="E52" s="27" t="s">
        <v>12</v>
      </c>
      <c r="F52" s="28" t="s">
        <v>5</v>
      </c>
      <c r="G52" s="28">
        <v>280</v>
      </c>
      <c r="H52" s="28">
        <v>18</v>
      </c>
      <c r="I52" s="28">
        <f t="shared" si="22"/>
        <v>5040</v>
      </c>
      <c r="J52" s="41"/>
      <c r="K52" s="42">
        <f t="shared" si="21"/>
        <v>5040</v>
      </c>
    </row>
    <row r="53" spans="2:11" ht="13.5" customHeight="1" x14ac:dyDescent="0.45">
      <c r="B53" s="2">
        <v>40</v>
      </c>
      <c r="C53" s="27" t="s">
        <v>75</v>
      </c>
      <c r="D53" s="27" t="s">
        <v>12</v>
      </c>
      <c r="E53" s="27" t="s">
        <v>12</v>
      </c>
      <c r="F53" s="28" t="s">
        <v>5</v>
      </c>
      <c r="G53" s="28">
        <v>1500</v>
      </c>
      <c r="H53" s="28">
        <v>10</v>
      </c>
      <c r="I53" s="28">
        <f t="shared" si="22"/>
        <v>15000</v>
      </c>
      <c r="J53" s="41"/>
      <c r="K53" s="42">
        <f t="shared" si="21"/>
        <v>15000</v>
      </c>
    </row>
    <row r="54" spans="2:11" ht="13.5" customHeight="1" x14ac:dyDescent="0.45">
      <c r="B54" s="2">
        <v>41</v>
      </c>
      <c r="C54" s="27" t="s">
        <v>76</v>
      </c>
      <c r="D54" s="39" t="s">
        <v>96</v>
      </c>
      <c r="E54" s="27" t="s">
        <v>12</v>
      </c>
      <c r="F54" s="40" t="s">
        <v>5</v>
      </c>
      <c r="G54" s="40">
        <v>1200</v>
      </c>
      <c r="H54" s="40">
        <v>17</v>
      </c>
      <c r="I54" s="40">
        <f t="shared" si="22"/>
        <v>20400</v>
      </c>
      <c r="J54" s="41"/>
      <c r="K54" s="42">
        <f t="shared" si="21"/>
        <v>20400</v>
      </c>
    </row>
    <row r="55" spans="2:11" ht="13.5" customHeight="1" x14ac:dyDescent="0.45">
      <c r="B55" s="2">
        <v>42</v>
      </c>
      <c r="C55" s="27" t="s">
        <v>77</v>
      </c>
      <c r="D55" s="27" t="s">
        <v>12</v>
      </c>
      <c r="E55" s="27" t="s">
        <v>12</v>
      </c>
      <c r="F55" s="40" t="s">
        <v>5</v>
      </c>
      <c r="G55" s="40">
        <v>20</v>
      </c>
      <c r="H55" s="40">
        <v>200</v>
      </c>
      <c r="I55" s="40">
        <f t="shared" si="22"/>
        <v>4000</v>
      </c>
      <c r="J55" s="41"/>
      <c r="K55" s="42">
        <f t="shared" si="21"/>
        <v>4000</v>
      </c>
    </row>
    <row r="56" spans="2:11" ht="13.5" customHeight="1" x14ac:dyDescent="0.45">
      <c r="B56" s="2">
        <v>43</v>
      </c>
      <c r="C56" s="39" t="s">
        <v>85</v>
      </c>
      <c r="D56" s="27"/>
      <c r="E56" s="27"/>
      <c r="F56" s="28" t="s">
        <v>5</v>
      </c>
      <c r="G56" s="28">
        <v>3000</v>
      </c>
      <c r="H56" s="28">
        <v>10</v>
      </c>
      <c r="I56" s="28">
        <f t="shared" si="22"/>
        <v>30000</v>
      </c>
      <c r="J56" s="41"/>
      <c r="K56" s="42">
        <f t="shared" si="21"/>
        <v>30000</v>
      </c>
    </row>
    <row r="57" spans="2:11" ht="57" x14ac:dyDescent="0.45">
      <c r="B57" s="35">
        <v>44</v>
      </c>
      <c r="C57" s="58" t="s">
        <v>113</v>
      </c>
      <c r="D57" s="58" t="s">
        <v>112</v>
      </c>
      <c r="E57" s="58" t="s">
        <v>12</v>
      </c>
      <c r="F57" s="59" t="s">
        <v>5</v>
      </c>
      <c r="G57" s="60">
        <v>23000</v>
      </c>
      <c r="H57" s="60">
        <v>17</v>
      </c>
      <c r="I57" s="60">
        <f>H57*G57</f>
        <v>391000</v>
      </c>
      <c r="J57" s="47"/>
      <c r="K57" s="48">
        <f t="shared" si="21"/>
        <v>391000</v>
      </c>
    </row>
    <row r="58" spans="2:11" ht="42.75" x14ac:dyDescent="0.45">
      <c r="B58" s="63">
        <v>45</v>
      </c>
      <c r="C58" s="58" t="s">
        <v>130</v>
      </c>
      <c r="D58" s="58" t="s">
        <v>131</v>
      </c>
      <c r="E58" s="58"/>
      <c r="F58" s="59" t="s">
        <v>128</v>
      </c>
      <c r="G58" s="60">
        <v>4000</v>
      </c>
      <c r="H58" s="60">
        <v>10</v>
      </c>
      <c r="I58" s="60">
        <f>H58*G58</f>
        <v>40000</v>
      </c>
      <c r="J58" s="47"/>
      <c r="K58" s="48">
        <f t="shared" si="21"/>
        <v>40000</v>
      </c>
    </row>
    <row r="59" spans="2:11" ht="28.5" x14ac:dyDescent="0.45">
      <c r="B59" s="38">
        <v>46</v>
      </c>
      <c r="C59" s="39" t="s">
        <v>126</v>
      </c>
      <c r="D59" s="39" t="s">
        <v>127</v>
      </c>
      <c r="E59" s="39"/>
      <c r="F59" s="49" t="s">
        <v>128</v>
      </c>
      <c r="G59" s="50">
        <v>60000</v>
      </c>
      <c r="H59" s="50">
        <v>3</v>
      </c>
      <c r="I59" s="50">
        <f>G59*H59</f>
        <v>180000</v>
      </c>
      <c r="J59" s="41"/>
      <c r="K59" s="48">
        <f t="shared" si="21"/>
        <v>180000</v>
      </c>
    </row>
    <row r="60" spans="2:11" ht="15" customHeight="1" x14ac:dyDescent="0.45">
      <c r="B60" s="61"/>
      <c r="C60" s="61"/>
      <c r="D60" s="61"/>
      <c r="E60" s="61"/>
      <c r="F60" s="62"/>
      <c r="G60" s="62"/>
      <c r="H60" s="64" t="s">
        <v>117</v>
      </c>
      <c r="I60" s="64"/>
      <c r="J60" s="64"/>
      <c r="K60" s="64"/>
    </row>
    <row r="61" spans="2:11" ht="15" customHeight="1" x14ac:dyDescent="0.45">
      <c r="E61">
        <f>I61*0.05</f>
        <v>86767</v>
      </c>
      <c r="H61" s="51" t="s">
        <v>116</v>
      </c>
      <c r="I61" s="51">
        <f>SUM(I8:I59)</f>
        <v>1735340</v>
      </c>
      <c r="J61" s="51" t="s">
        <v>93</v>
      </c>
      <c r="K61" s="51">
        <f>SUM(K8:K59)</f>
        <v>1735340</v>
      </c>
    </row>
    <row r="62" spans="2:11" ht="15" customHeight="1" x14ac:dyDescent="0.45">
      <c r="B62" s="54" t="s">
        <v>118</v>
      </c>
      <c r="C62" s="54"/>
      <c r="D62" s="54"/>
      <c r="E62" s="54"/>
      <c r="F62" s="55"/>
      <c r="G62" s="55"/>
      <c r="H62" s="55"/>
      <c r="I62" s="55"/>
      <c r="J62" s="54"/>
      <c r="K62" s="54"/>
    </row>
    <row r="63" spans="2:11" ht="15" customHeight="1" x14ac:dyDescent="0.45">
      <c r="B63" s="56" t="s">
        <v>119</v>
      </c>
      <c r="C63" s="52"/>
      <c r="D63" s="52"/>
      <c r="E63" s="52"/>
      <c r="F63" s="53"/>
      <c r="G63" s="53"/>
      <c r="H63" s="53"/>
      <c r="I63" s="53"/>
      <c r="J63" s="52"/>
      <c r="K63" s="52"/>
    </row>
    <row r="64" spans="2:11" ht="15" customHeight="1" x14ac:dyDescent="0.45">
      <c r="B64" s="56" t="s">
        <v>120</v>
      </c>
      <c r="C64" s="52"/>
      <c r="D64" s="52"/>
      <c r="E64" s="52"/>
      <c r="F64" s="53"/>
      <c r="G64" s="53"/>
      <c r="H64" s="53"/>
      <c r="I64" s="53"/>
      <c r="J64" s="52"/>
      <c r="K64" s="52"/>
    </row>
    <row r="65" spans="2:11" ht="15" customHeight="1" x14ac:dyDescent="0.45">
      <c r="B65" s="56" t="s">
        <v>121</v>
      </c>
      <c r="C65" s="52"/>
      <c r="D65" s="52"/>
      <c r="E65" s="52"/>
      <c r="F65" s="53"/>
      <c r="G65" s="53"/>
      <c r="H65" s="53"/>
      <c r="I65" s="53"/>
      <c r="J65" s="52"/>
      <c r="K65" s="52"/>
    </row>
    <row r="66" spans="2:11" ht="15" customHeight="1" x14ac:dyDescent="0.45">
      <c r="B66" s="56" t="s">
        <v>122</v>
      </c>
      <c r="C66" s="52"/>
      <c r="D66" s="52"/>
      <c r="E66" s="52"/>
      <c r="F66" s="53"/>
      <c r="G66" s="53"/>
      <c r="H66" s="53"/>
      <c r="I66" s="53"/>
      <c r="J66" s="52"/>
      <c r="K66" s="52"/>
    </row>
    <row r="67" spans="2:11" ht="15" customHeight="1" x14ac:dyDescent="0.45">
      <c r="B67" s="57" t="s">
        <v>132</v>
      </c>
      <c r="C67" s="52"/>
      <c r="D67" s="52"/>
      <c r="E67" s="52"/>
      <c r="F67" s="53"/>
      <c r="G67" s="53"/>
      <c r="H67" s="53"/>
      <c r="I67" s="53"/>
      <c r="J67" s="52"/>
      <c r="K67" s="52"/>
    </row>
    <row r="68" spans="2:11" ht="15" customHeight="1" x14ac:dyDescent="0.45">
      <c r="B68" s="56" t="s">
        <v>123</v>
      </c>
      <c r="C68" s="52"/>
      <c r="D68" s="52"/>
      <c r="E68" s="52"/>
      <c r="F68" s="53"/>
      <c r="G68" s="53"/>
      <c r="H68" s="53"/>
      <c r="I68" s="53"/>
      <c r="J68" s="52"/>
      <c r="K68" s="52"/>
    </row>
    <row r="69" spans="2:11" ht="15" customHeight="1" x14ac:dyDescent="0.45">
      <c r="B69" s="57" t="s">
        <v>125</v>
      </c>
      <c r="C69" s="52"/>
      <c r="D69" s="52"/>
      <c r="E69" s="52"/>
      <c r="F69" s="53"/>
      <c r="G69" s="53"/>
      <c r="H69" s="53"/>
      <c r="I69" s="53"/>
      <c r="J69" s="52"/>
      <c r="K69" s="52"/>
    </row>
    <row r="70" spans="2:11" ht="15" customHeight="1" x14ac:dyDescent="0.45">
      <c r="B70" s="56" t="s">
        <v>124</v>
      </c>
      <c r="C70" s="52"/>
      <c r="D70" s="52"/>
      <c r="E70" s="52"/>
      <c r="F70" s="53"/>
      <c r="G70" s="53"/>
      <c r="H70" s="53"/>
      <c r="I70" s="53"/>
      <c r="J70" s="52"/>
      <c r="K70" s="52"/>
    </row>
  </sheetData>
  <mergeCells count="10">
    <mergeCell ref="H60:K60"/>
    <mergeCell ref="C41:K41"/>
    <mergeCell ref="C44:K44"/>
    <mergeCell ref="B1:K4"/>
    <mergeCell ref="B5:K5"/>
    <mergeCell ref="C12:K12"/>
    <mergeCell ref="C30:K30"/>
    <mergeCell ref="C20:K20"/>
    <mergeCell ref="C26:K26"/>
    <mergeCell ref="C7:K7"/>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למילוי על ידי המציע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איתמר שוורץ</dc:creator>
  <cp:lastModifiedBy>ronald manahimov</cp:lastModifiedBy>
  <dcterms:created xsi:type="dcterms:W3CDTF">2025-04-03T19:44:54Z</dcterms:created>
  <dcterms:modified xsi:type="dcterms:W3CDTF">2026-01-04T21:09:44Z</dcterms:modified>
</cp:coreProperties>
</file>